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0" yWindow="4680" windowWidth="29865" windowHeight="20880" tabRatio="500" activeTab="0"/>
  </bookViews>
  <sheets>
    <sheet name="Worksheet" sheetId="1" r:id="rId1"/>
    <sheet name="Levies" sheetId="2" state="hidden" r:id="rId2"/>
    <sheet name="Instructions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<sst xmlns="http://schemas.openxmlformats.org/spreadsheetml/2006/main" count="42" uniqueCount="41">
  <si>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British Canoeing - Organisers Financial Planner Template</t>
  </si>
  <si>
    <t>This is provided as is with no warranty, to assist organisers in planning events</t>
  </si>
  <si>
    <t>Income</t>
  </si>
  <si>
    <t>Division</t>
  </si>
  <si>
    <t>Sponsorship agreed</t>
  </si>
  <si>
    <t>Other anticipated income</t>
  </si>
  <si>
    <t>Total Anticipated Income</t>
  </si>
  <si>
    <t>Expenditure</t>
  </si>
  <si>
    <t>Water fees</t>
  </si>
  <si>
    <t>Use of site fees</t>
  </si>
  <si>
    <t>Prizes</t>
  </si>
  <si>
    <t>Travelling expenses</t>
  </si>
  <si>
    <t>Catering costs</t>
  </si>
  <si>
    <t>Divisional Levies</t>
  </si>
  <si>
    <t>Volunteer Refreshments</t>
  </si>
  <si>
    <t>Safety cover costs</t>
  </si>
  <si>
    <t>Disposables e.g. paper, pens</t>
  </si>
  <si>
    <t>Equipment costs e.g. twine, poles</t>
  </si>
  <si>
    <t>Tutti hire</t>
  </si>
  <si>
    <t>Timing Team Levy</t>
  </si>
  <si>
    <t>Judging Levy</t>
  </si>
  <si>
    <t>Any other anticipated costs</t>
  </si>
  <si>
    <t>Total Anticipated Expenditure</t>
  </si>
  <si>
    <t>Prem</t>
  </si>
  <si>
    <t>Anticipated number of entrants each day</t>
  </si>
  <si>
    <t>Net Anticipated Income</t>
  </si>
  <si>
    <t>Please complete the coloured boxes.</t>
  </si>
  <si>
    <t>In some cases illustrative figures have already been included.</t>
  </si>
  <si>
    <t>Comments and any other issues to peter@limekilns.plus.com</t>
  </si>
  <si>
    <t>In the event that you are predicted to make a loss the system will generate an advised increase in entry fees.</t>
  </si>
  <si>
    <t>The Slalom Committee would be pleased to see financial plans in this format to justify applications for increased entry fees.</t>
  </si>
  <si>
    <t>On line entry fee per paddler</t>
  </si>
  <si>
    <t>Toilet provision</t>
  </si>
  <si>
    <t>You may need to hire Toilets - it is always worth enquiring of the local council in respect of these as they may be able to help.</t>
  </si>
  <si>
    <t>Additional Entry Fee (per race)</t>
  </si>
  <si>
    <t>Entry Fee</t>
  </si>
  <si>
    <t>Levies</t>
  </si>
  <si>
    <t>Total Entry Fee (per race)</t>
  </si>
  <si>
    <t>The system will make an educated guess in respect of Timing and Judging levies.</t>
  </si>
  <si>
    <t>Entry Fee (per day)</t>
  </si>
  <si>
    <t>The Levies used are current 2024 levies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</si>
</sst>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5" borderId="10" xfId="0" applyFill="1" applyBorder="1" applyAlignment="1" applyProtection="1">
      <alignment horizontal="center"/>
      <protection locked="0"/>
    </xf>
    <xf numFmtId="164" fontId="0" fillId="5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164" fontId="0" fillId="5" borderId="10" xfId="0" applyNumberFormat="1" applyFill="1" applyBorder="1" applyAlignment="1" applyProtection="1">
      <alignment horizontal="right"/>
      <protection locked="0"/>
    </xf>
    <xf numFmtId="164" fontId="42" fillId="0" borderId="10" xfId="0" applyNumberFormat="1" applyFont="1" applyBorder="1" applyAlignment="1" applyProtection="1">
      <alignment horizontal="right"/>
      <protection/>
    </xf>
    <xf numFmtId="164" fontId="0" fillId="0" borderId="11" xfId="0" applyNumberFormat="1" applyFill="1" applyBorder="1" applyAlignment="1" applyProtection="1">
      <alignment horizontal="right"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0" fontId="42" fillId="0" borderId="0" xfId="0" applyFont="1" applyAlignment="1" applyProtection="1">
      <alignment/>
      <protection/>
    </xf>
    <xf numFmtId="164" fontId="0" fillId="0" borderId="10" xfId="0" applyNumberFormat="1" applyBorder="1" applyAlignment="1" applyProtection="1">
      <alignment horizontal="right"/>
      <protection/>
    </xf>
    <xf numFmtId="164" fontId="42" fillId="0" borderId="0" xfId="0" applyNumberFormat="1" applyFont="1" applyAlignment="1" applyProtection="1">
      <alignment horizontal="right"/>
      <protection/>
    </xf>
    <xf numFmtId="164" fontId="44" fillId="0" borderId="0" xfId="0" applyNumberFormat="1" applyFont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40"/>
  <sheetViews>
    <sheetView tabSelected="1" zoomScalePageLayoutView="0" workbookViewId="0" topLeftCell="A1">
      <selection activeCell="C20" sqref="C20"/>
    </sheetView>
  </sheetViews>
  <sheetFormatPr defaultColWidth="11.00390625" defaultRowHeight="15.75"/>
  <cols>
    <col min="1" max="1" width="44.625" style="10" customWidth="1"/>
    <col min="2" max="2" width="11.00390625" style="10" customWidth="1"/>
    <col min="3" max="3" width="10.875" style="11" customWidth="1"/>
    <col min="4" max="16384" width="11.00390625" style="10" customWidth="1"/>
  </cols>
  <sheetData>
    <row r="1" ht="26.25">
      <c r="A1" s="9" t="s">
        <v>0</v>
      </c>
    </row>
    <row r="3" ht="15.75">
      <c r="A3" s="10" t="s">
        <v>1</v>
      </c>
    </row>
    <row r="5" ht="15.75">
      <c r="A5" s="12" t="s">
        <v>2</v>
      </c>
    </row>
    <row r="7" spans="1:2" ht="15.75">
      <c r="A7" s="10" t="s">
        <v>24</v>
      </c>
      <c r="B7" s="2"/>
    </row>
    <row r="8" spans="1:2" ht="15.75">
      <c r="A8" s="10" t="s">
        <v>39</v>
      </c>
      <c r="B8" s="16">
        <f>VLOOKUP(B11,Levies!$A$2:$C$6,2,FALSE)</f>
        <v>23.5</v>
      </c>
    </row>
    <row r="9" spans="1:2" ht="15.75">
      <c r="A9" s="10" t="s">
        <v>34</v>
      </c>
      <c r="B9" s="3">
        <v>0</v>
      </c>
    </row>
    <row r="10" spans="1:2" ht="15.75">
      <c r="A10" s="10" t="s">
        <v>37</v>
      </c>
      <c r="B10" s="16">
        <f>+B9+B8</f>
        <v>23.5</v>
      </c>
    </row>
    <row r="11" spans="1:2" ht="15.75">
      <c r="A11" s="10" t="s">
        <v>3</v>
      </c>
      <c r="B11" s="2" t="s">
        <v>23</v>
      </c>
    </row>
    <row r="12" spans="1:3" ht="15.75">
      <c r="A12" s="10" t="s">
        <v>4</v>
      </c>
      <c r="C12" s="6">
        <v>0</v>
      </c>
    </row>
    <row r="13" spans="1:3" ht="15.75">
      <c r="A13" s="10" t="s">
        <v>5</v>
      </c>
      <c r="C13" s="6">
        <v>0</v>
      </c>
    </row>
    <row r="15" spans="1:3" ht="15.75">
      <c r="A15" s="12" t="s">
        <v>6</v>
      </c>
      <c r="C15" s="7">
        <f>+B10*B7+C12+C13</f>
        <v>0</v>
      </c>
    </row>
    <row r="17" ht="15.75">
      <c r="A17" s="12" t="s">
        <v>7</v>
      </c>
    </row>
    <row r="18" ht="15.75">
      <c r="C18" s="8"/>
    </row>
    <row r="19" spans="1:3" ht="15.75">
      <c r="A19" s="10" t="s">
        <v>8</v>
      </c>
      <c r="C19" s="6">
        <v>0</v>
      </c>
    </row>
    <row r="20" spans="1:3" ht="15.75">
      <c r="A20" s="10" t="s">
        <v>9</v>
      </c>
      <c r="C20" s="6">
        <v>0</v>
      </c>
    </row>
    <row r="21" spans="1:3" ht="15.75">
      <c r="A21" s="10" t="s">
        <v>10</v>
      </c>
      <c r="C21" s="6">
        <v>0</v>
      </c>
    </row>
    <row r="22" spans="1:3" ht="15.75">
      <c r="A22" s="10" t="s">
        <v>11</v>
      </c>
      <c r="C22" s="6">
        <v>0</v>
      </c>
    </row>
    <row r="23" spans="1:3" ht="15.75">
      <c r="A23" s="10" t="s">
        <v>12</v>
      </c>
      <c r="C23" s="6">
        <v>0</v>
      </c>
    </row>
    <row r="24" spans="1:3" ht="15.75">
      <c r="A24" s="10" t="s">
        <v>14</v>
      </c>
      <c r="C24" s="6">
        <v>0</v>
      </c>
    </row>
    <row r="25" spans="1:3" ht="15.75">
      <c r="A25" s="10" t="s">
        <v>15</v>
      </c>
      <c r="C25" s="6">
        <v>0</v>
      </c>
    </row>
    <row r="26" spans="1:3" ht="15.75">
      <c r="A26" s="10" t="s">
        <v>17</v>
      </c>
      <c r="C26" s="6">
        <v>0</v>
      </c>
    </row>
    <row r="27" spans="1:3" ht="15.75">
      <c r="A27" s="10" t="s">
        <v>16</v>
      </c>
      <c r="C27" s="6">
        <v>0</v>
      </c>
    </row>
    <row r="28" spans="1:3" ht="15.75">
      <c r="A28" s="10" t="s">
        <v>31</v>
      </c>
      <c r="C28" s="6">
        <v>0</v>
      </c>
    </row>
    <row r="29" spans="1:3" ht="15.75">
      <c r="A29" s="10" t="s">
        <v>21</v>
      </c>
      <c r="C29" s="6">
        <v>0</v>
      </c>
    </row>
    <row r="30" spans="1:3" ht="15.75">
      <c r="A30" s="10" t="s">
        <v>18</v>
      </c>
      <c r="C30" s="6">
        <v>0</v>
      </c>
    </row>
    <row r="31" spans="1:3" ht="15.75">
      <c r="A31" s="10" t="s">
        <v>32</v>
      </c>
      <c r="C31" s="6">
        <v>0</v>
      </c>
    </row>
    <row r="32" spans="1:3" ht="15.75">
      <c r="A32" s="10" t="s">
        <v>13</v>
      </c>
      <c r="C32" s="13">
        <f>VLOOKUP(B11,Levies!$A$2:$C$6,3,FALSE)*B7</f>
        <v>0</v>
      </c>
    </row>
    <row r="33" spans="1:3" ht="15.75">
      <c r="A33" s="10" t="s">
        <v>19</v>
      </c>
      <c r="C33" s="13">
        <f>IF(B11="Prem",B7,IF(B11=1,B7,0))</f>
        <v>0</v>
      </c>
    </row>
    <row r="34" spans="1:3" ht="15.75">
      <c r="A34" s="10" t="s">
        <v>20</v>
      </c>
      <c r="C34" s="13">
        <f>IF(B11="Prem",B7,IF(B11=1,B7,0))</f>
        <v>0</v>
      </c>
    </row>
    <row r="36" spans="1:3" ht="15.75">
      <c r="A36" s="12" t="s">
        <v>22</v>
      </c>
      <c r="C36" s="14">
        <f>SUM(C19:C27)+(C28*B7)+SUM(C29:C34)</f>
        <v>0</v>
      </c>
    </row>
    <row r="38" spans="1:3" ht="15.75">
      <c r="A38" s="12" t="s">
        <v>25</v>
      </c>
      <c r="C38" s="14">
        <f>C15-C36</f>
        <v>0</v>
      </c>
    </row>
    <row r="40" spans="1:3" ht="15.75">
      <c r="A40" s="12" t="str">
        <f>IF(C38&lt;1,"Required additional Entry Fee per padddler","")</f>
        <v>Required additional Entry Fee per padddler</v>
      </c>
      <c r="C40" s="15">
        <f>IF(ISERR(IF(C38&lt;1,(0-C38+10)/B7,"")),0,IF(C38&lt;1,(0-C38+10)/B7,""))</f>
        <v>0</v>
      </c>
    </row>
  </sheetData>
  <sheetProtection password="DB3F" sheet="1" objects="1" scenarios="1" selectLockedCells="1"/>
  <dataValidations count="1">
    <dataValidation type="list" allowBlank="1" showInputMessage="1" showErrorMessage="1" sqref="B11">
      <formula1>"Prem,1,2,3,4"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8"/>
  <sheetViews>
    <sheetView zoomScalePageLayoutView="0" workbookViewId="0" topLeftCell="A1">
      <selection activeCell="C10" sqref="C10"/>
    </sheetView>
  </sheetViews>
  <sheetFormatPr defaultColWidth="11.00390625" defaultRowHeight="15.75"/>
  <cols>
    <col min="1" max="1" width="10.875" style="4" customWidth="1"/>
    <col min="2" max="2" width="10.875" style="1" customWidth="1"/>
  </cols>
  <sheetData>
    <row r="1" spans="2:3" ht="15.75">
      <c r="B1" s="1" t="s">
        <v>35</v>
      </c>
      <c r="C1" t="s">
        <v>36</v>
      </c>
    </row>
    <row r="2" spans="1:3" ht="15.75">
      <c r="A2" s="4" t="s">
        <v>23</v>
      </c>
      <c r="B2" s="1">
        <v>23.5</v>
      </c>
      <c r="C2" s="1">
        <v>9.14</v>
      </c>
    </row>
    <row r="3" spans="1:3" ht="15.75">
      <c r="A3" s="4">
        <v>1</v>
      </c>
      <c r="B3" s="1">
        <v>23.5</v>
      </c>
      <c r="C3" s="1">
        <v>9.14</v>
      </c>
    </row>
    <row r="4" spans="1:3" ht="15.75">
      <c r="A4" s="4">
        <v>2</v>
      </c>
      <c r="B4" s="1">
        <v>15.3</v>
      </c>
      <c r="C4" s="1">
        <v>4.31</v>
      </c>
    </row>
    <row r="5" spans="1:3" ht="15.75">
      <c r="A5" s="4">
        <v>3</v>
      </c>
      <c r="B5" s="1">
        <v>9.4</v>
      </c>
      <c r="C5" s="1">
        <v>0</v>
      </c>
    </row>
    <row r="6" spans="1:3" ht="15.75">
      <c r="A6" s="4">
        <v>4</v>
      </c>
      <c r="B6" s="1">
        <v>7</v>
      </c>
      <c r="C6" s="1">
        <v>0</v>
      </c>
    </row>
    <row r="18" ht="15.75">
      <c r="B18" s="1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5"/>
  <sheetViews>
    <sheetView zoomScalePageLayoutView="0" workbookViewId="0" topLeftCell="A4">
      <selection activeCell="C9" sqref="C9"/>
    </sheetView>
  </sheetViews>
  <sheetFormatPr defaultColWidth="11.00390625" defaultRowHeight="15.75"/>
  <sheetData>
    <row r="1" s="5" customFormat="1" ht="21">
      <c r="A1" s="5" t="s">
        <v>26</v>
      </c>
    </row>
    <row r="2" s="5" customFormat="1" ht="21"/>
    <row r="3" s="5" customFormat="1" ht="21">
      <c r="A3" s="5" t="s">
        <v>27</v>
      </c>
    </row>
    <row r="4" s="5" customFormat="1" ht="21"/>
    <row r="5" s="5" customFormat="1" ht="21">
      <c r="A5" s="5" t="s">
        <v>40</v>
      </c>
    </row>
    <row r="6" s="5" customFormat="1" ht="21"/>
    <row r="7" s="5" customFormat="1" ht="21">
      <c r="A7" s="5" t="s">
        <v>38</v>
      </c>
    </row>
    <row r="8" s="5" customFormat="1" ht="21"/>
    <row r="9" s="5" customFormat="1" ht="21">
      <c r="A9" s="5" t="s">
        <v>29</v>
      </c>
    </row>
    <row r="10" s="5" customFormat="1" ht="21"/>
    <row r="11" s="5" customFormat="1" ht="21">
      <c r="A11" s="5" t="s">
        <v>33</v>
      </c>
    </row>
    <row r="12" s="5" customFormat="1" ht="21"/>
    <row r="13" s="5" customFormat="1" ht="21">
      <c r="A13" s="5" t="s">
        <v>30</v>
      </c>
    </row>
    <row r="14" s="5" customFormat="1" ht="21"/>
    <row r="15" s="5" customFormat="1" ht="21">
      <c r="A15" s="5" t="s">
        <v>28</v>
      </c>
    </row>
    <row r="16" s="5" customFormat="1" ht="21"/>
    <row r="17" s="5" customFormat="1" ht="21"/>
    <row r="18" s="5" customFormat="1" ht="21"/>
    <row r="19" s="5" customFormat="1" ht="21"/>
    <row r="20" s="5" customFormat="1" ht="21"/>
    <row r="21" s="5" customFormat="1" ht="21"/>
    <row r="22" s="5" customFormat="1" ht="21"/>
    <row r="23" s="5" customFormat="1" ht="2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David Spencer</cp:lastModifiedBy>
  <dcterms:created xsi:type="dcterms:W3CDTF">2016-10-30T17:37:10Z</dcterms:created>
  <dcterms:modified xsi:type="dcterms:W3CDTF">2024-01-09T11:08:47Z</dcterms:modified>
  <cp:category/>
  <cp:version/>
  <cp:contentType/>
  <cp:contentStatus/>
</cp:coreProperties>
</file>